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8130" tabRatio="262" activeTab="0"/>
  </bookViews>
  <sheets>
    <sheet name="Sheet1" sheetId="1" r:id="rId1"/>
  </sheets>
  <definedNames/>
  <calcPr fullCalcOnLoad="1"/>
</workbook>
</file>

<file path=xl/comments1.xml><?xml version="1.0" encoding="utf-8"?>
<comments xmlns="http://schemas.openxmlformats.org/spreadsheetml/2006/main">
  <authors>
    <author>Steve</author>
    <author>SteveW10</author>
  </authors>
  <commentList>
    <comment ref="E9" authorId="0">
      <text>
        <r>
          <rPr>
            <sz val="14"/>
            <rFont val="Calibri"/>
            <family val="2"/>
          </rPr>
          <t xml:space="preserve">This is the End User Registration Fee (EURF) that you pay on each licence.  If you sell a 3 user network licence then the EURF is  x 3
</t>
        </r>
      </text>
    </comment>
    <comment ref="A5" authorId="0">
      <text>
        <r>
          <rPr>
            <sz val="14"/>
            <rFont val="Calibri"/>
            <family val="2"/>
          </rPr>
          <t xml:space="preserve">Enter your Partner Annual Licence Fee here:
</t>
        </r>
        <r>
          <rPr>
            <b/>
            <sz val="14"/>
            <rFont val="Calibri"/>
            <family val="2"/>
          </rPr>
          <t>The licence fee will vary from area to area, so unless you have an exact figure from us you will have to input an example - an average example for a typical area such as a UK postcode  would be between £3000 - £4500</t>
        </r>
        <r>
          <rPr>
            <sz val="14"/>
            <rFont val="Calibri"/>
            <family val="2"/>
          </rPr>
          <t xml:space="preserve">
If you have more than one exclusive area then ofcourse enter the total amount for all your exclusive areas. You shouthen of course the number of products you will sell each week.
 Once you have this licence which includes the Annual Volumn Licence you can market an unlimited amount of your licenced software and support contracts within your exclusive area.</t>
        </r>
      </text>
    </comment>
    <comment ref="C9" authorId="0">
      <text>
        <r>
          <rPr>
            <sz val="14"/>
            <rFont val="Calibri"/>
            <family val="2"/>
          </rPr>
          <t>We have used the average RRP of all the products (as a starting point for illustration) - but as you have the option to discount the RRP the selling price is your choice. 
This will slightly alter the End User Reg fee displayed, however as the End User Fee is always 11% of the RRP the end projection of profits will still apply.</t>
        </r>
      </text>
    </comment>
    <comment ref="B7" authorId="0">
      <text>
        <r>
          <rPr>
            <sz val="14"/>
            <rFont val="Cambria"/>
            <family val="1"/>
          </rPr>
          <t>The End User Registration Fee is based on the percentage of the RRP not your selling price - paid only on Desktop Management Systems and Annual Support contracts, not paid on website solutions</t>
        </r>
        <r>
          <rPr>
            <sz val="9"/>
            <rFont val="Tahoma"/>
            <family val="2"/>
          </rPr>
          <t xml:space="preserve">
</t>
        </r>
      </text>
    </comment>
    <comment ref="C6" authorId="0">
      <text>
        <r>
          <rPr>
            <sz val="14"/>
            <rFont val="Calibri"/>
            <family val="2"/>
          </rPr>
          <t>This should be the RRP of the web solution you are selling (or an average). The 2nd and subsquent renwal fees will be £320,  based on the current renewal fee</t>
        </r>
      </text>
    </comment>
    <comment ref="D5" authorId="0">
      <text>
        <r>
          <rPr>
            <sz val="14"/>
            <rFont val="Calibri"/>
            <family val="2"/>
          </rPr>
          <t>The website profit you will get in the first year for each website sale. The 2nd and subsequent years it is at current renewal £320 profit per year per website.</t>
        </r>
      </text>
    </comment>
    <comment ref="A6" authorId="0">
      <text>
        <r>
          <rPr>
            <sz val="14"/>
            <rFont val="Calibri"/>
            <family val="2"/>
          </rPr>
          <t>The number of weeks you intend to work - so deduct from 52 weeks your holidays etc - so it would normally be around 48 weeks</t>
        </r>
        <r>
          <rPr>
            <sz val="9"/>
            <rFont val="Tahoma"/>
            <family val="2"/>
          </rPr>
          <t xml:space="preserve">
</t>
        </r>
      </text>
    </comment>
    <comment ref="G5" authorId="0">
      <text>
        <r>
          <rPr>
            <sz val="14"/>
            <rFont val="Calibri"/>
            <family val="2"/>
          </rPr>
          <t>Enter how many website solutions sales you expect per week. If you intend to employ or subcontract additional sales people then you would increase this number.</t>
        </r>
      </text>
    </comment>
    <comment ref="G10" authorId="0">
      <text>
        <r>
          <rPr>
            <sz val="14"/>
            <rFont val="Calibri"/>
            <family val="2"/>
          </rPr>
          <t>Enter how many desktop applications you are planning on selling per week.  If you intend to sell a selection of products from your Product Group and have used an average in the 'Your Selling price' then enter the average number you intend to sell from this product group</t>
        </r>
        <r>
          <rPr>
            <b/>
            <sz val="9"/>
            <rFont val="Tahoma"/>
            <family val="2"/>
          </rPr>
          <t>.</t>
        </r>
        <r>
          <rPr>
            <sz val="9"/>
            <rFont val="Tahoma"/>
            <family val="2"/>
          </rPr>
          <t xml:space="preserve">
</t>
        </r>
      </text>
    </comment>
    <comment ref="B10" authorId="0">
      <text>
        <r>
          <rPr>
            <sz val="14"/>
            <rFont val="Calibri"/>
            <family val="2"/>
          </rPr>
          <t>This is the number of support contracts you estimate you will sell per year. On average you can expect around 60 - 75% of End Users to take a support contract. There are no support contracts for website hosting.</t>
        </r>
        <r>
          <rPr>
            <b/>
            <sz val="9"/>
            <rFont val="Tahoma"/>
            <family val="2"/>
          </rPr>
          <t xml:space="preserve">
</t>
        </r>
        <r>
          <rPr>
            <sz val="9"/>
            <rFont val="Tahoma"/>
            <family val="2"/>
          </rPr>
          <t xml:space="preserve">
</t>
        </r>
      </text>
    </comment>
    <comment ref="F6" authorId="0">
      <text>
        <r>
          <rPr>
            <sz val="14"/>
            <rFont val="Calibri"/>
            <family val="2"/>
          </rPr>
          <t xml:space="preserve">  This figure can be discounted if you choose to </t>
        </r>
        <r>
          <rPr>
            <sz val="9"/>
            <rFont val="Tahoma"/>
            <family val="2"/>
          </rPr>
          <t xml:space="preserve">
</t>
        </r>
      </text>
    </comment>
    <comment ref="H5" authorId="0">
      <text>
        <r>
          <rPr>
            <sz val="14"/>
            <rFont val="Calibri"/>
            <family val="2"/>
          </rPr>
          <t>Monthly total of units to be sold</t>
        </r>
      </text>
    </comment>
    <comment ref="B13" authorId="1">
      <text>
        <r>
          <rPr>
            <sz val="14"/>
            <rFont val="Calibri"/>
            <family val="2"/>
          </rPr>
          <t xml:space="preserve">This is the annual revenue you are estimated to receive from your End Users support contract renewals - as stated above your profit margin on each support product will vary
</t>
        </r>
      </text>
    </comment>
    <comment ref="B12" authorId="1">
      <text>
        <r>
          <rPr>
            <sz val="14"/>
            <rFont val="Calibri"/>
            <family val="2"/>
          </rPr>
          <t>This amount will vary, because the annual support contracts vary by product. However the cost to the Partner of any support product is always £25 per network user per year, at current prices.  So your profit margin for each product will vary.  The support fee for Partners is shown in B16</t>
        </r>
      </text>
    </comment>
    <comment ref="D10" authorId="1">
      <text>
        <r>
          <rPr>
            <sz val="14"/>
            <rFont val="Calibri"/>
            <family val="2"/>
          </rPr>
          <t xml:space="preserve">The selling price used here should ideally be an average of the products you intend to sell within your product group. As Partners can discount the RRP you should bear this in mind on the figure you are going to use. 
For example if you intend to sell one full and one lite product then add these up and enter the total then enter 1 in sales per week - don't enter 2 unless you are going to sell 2 of each
</t>
        </r>
      </text>
    </comment>
    <comment ref="I5" authorId="1">
      <text>
        <r>
          <rPr>
            <sz val="14"/>
            <rFont val="Calibri"/>
            <family val="2"/>
          </rPr>
          <t>This figure has had the End User Reg Fee already deducted so its your gross profi</t>
        </r>
        <r>
          <rPr>
            <b/>
            <sz val="14"/>
            <rFont val="Calibri"/>
            <family val="2"/>
          </rPr>
          <t>t</t>
        </r>
        <r>
          <rPr>
            <sz val="9"/>
            <rFont val="Tahoma"/>
            <family val="0"/>
          </rPr>
          <t xml:space="preserve">
</t>
        </r>
      </text>
    </comment>
    <comment ref="I9" authorId="1">
      <text>
        <r>
          <rPr>
            <sz val="14"/>
            <rFont val="Calibri"/>
            <family val="2"/>
          </rPr>
          <t>This figure has had the End User Reg Fee already deducted so its your gross profit</t>
        </r>
        <r>
          <rPr>
            <sz val="9"/>
            <rFont val="Tahoma"/>
            <family val="0"/>
          </rPr>
          <t xml:space="preserve">
</t>
        </r>
      </text>
    </comment>
    <comment ref="A10" authorId="1">
      <text>
        <r>
          <rPr>
            <sz val="14"/>
            <rFont val="Calibri"/>
            <family val="2"/>
          </rPr>
          <t>Enter the number of support contracts you expect to market per year.</t>
        </r>
        <r>
          <rPr>
            <sz val="12"/>
            <rFont val="Calibri"/>
            <family val="2"/>
          </rPr>
          <t xml:space="preserve">
</t>
        </r>
      </text>
    </comment>
    <comment ref="F14" authorId="1">
      <text>
        <r>
          <rPr>
            <sz val="14"/>
            <rFont val="Calibri"/>
            <family val="2"/>
          </rPr>
          <t xml:space="preserve">These figures are based on the Gross monthly profit shown above - these figures have  already had the End User Registration Fee deducted.
</t>
        </r>
      </text>
    </comment>
  </commentList>
</comments>
</file>

<file path=xl/sharedStrings.xml><?xml version="1.0" encoding="utf-8"?>
<sst xmlns="http://schemas.openxmlformats.org/spreadsheetml/2006/main" count="31" uniqueCount="28">
  <si>
    <t>Your Selling Price</t>
  </si>
  <si>
    <t>Monthly Total</t>
  </si>
  <si>
    <t>Figures do not include VAT (EU Only) and we have assumed that EU Partners are VAT registered</t>
  </si>
  <si>
    <t>Working months per year</t>
  </si>
  <si>
    <t>Weeks per year you intend to work</t>
  </si>
  <si>
    <t>Support contracts sold per year</t>
  </si>
  <si>
    <t xml:space="preserve">Desktop Profit </t>
  </si>
  <si>
    <t>Sales per wk</t>
  </si>
  <si>
    <t>Gross Monthly Profit</t>
  </si>
  <si>
    <t>Gross Monthly  Profit</t>
  </si>
  <si>
    <t>YOU MIGHT NEED TO ENABLE EDITING BEFORE MAKING ANY CHANGES</t>
  </si>
  <si>
    <t>Website RRP 1st year</t>
  </si>
  <si>
    <t>Sales Per Wk</t>
  </si>
  <si>
    <t>Less End User Reg Fee</t>
  </si>
  <si>
    <t>Input or edit your figurers in the blue boxes</t>
  </si>
  <si>
    <t>Desktop and Websites</t>
  </si>
  <si>
    <t>Support Contracts</t>
  </si>
  <si>
    <t>Less Partner Licence Fee</t>
  </si>
  <si>
    <t>BASETrack Partner 1 Year Licence Fee</t>
  </si>
  <si>
    <t>Application RRP</t>
  </si>
  <si>
    <t xml:space="preserve">Year Income </t>
  </si>
  <si>
    <t xml:space="preserve">Minus </t>
  </si>
  <si>
    <t>Gross Yearly Profit</t>
  </si>
  <si>
    <t>End User Registration Fee (EURF)</t>
  </si>
  <si>
    <t xml:space="preserve"> Web Profit</t>
  </si>
  <si>
    <t>Your support contract profit per network user</t>
  </si>
  <si>
    <t>Support contract profit  per year</t>
  </si>
  <si>
    <t>Support Fee Per Network User</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</si>
</sst>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0.00"/>
    <numFmt numFmtId="179" formatCode="&quot;£&quot;#,##0"/>
  </numFmts>
  <fonts count="61">
    <font>
      <sz val="11"/>
      <color theme="1"/>
      <name val="Calibri"/>
      <family val="2"/>
    </font>
    <font>
      <sz val="11"/>
      <color indexed="8"/>
      <name val="Calibri"/>
      <family val="2"/>
    </font>
    <font>
      <sz val="9"/>
      <name val="Tahoma"/>
      <family val="2"/>
    </font>
    <font>
      <b/>
      <sz val="9"/>
      <name val="Tahoma"/>
      <family val="2"/>
    </font>
    <font>
      <sz val="12"/>
      <name val="Calibri"/>
      <family val="2"/>
    </font>
    <font>
      <sz val="14"/>
      <name val="Calibri"/>
      <family val="2"/>
    </font>
    <font>
      <b/>
      <sz val="1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7"/>
      <name val="Calibri"/>
      <family val="2"/>
    </font>
    <font>
      <i/>
      <sz val="11"/>
      <color indexed="17"/>
      <name val="Calibri"/>
      <family val="2"/>
    </font>
    <font>
      <i/>
      <sz val="11"/>
      <color indexed="8"/>
      <name val="Calibri"/>
      <family val="2"/>
    </font>
    <font>
      <sz val="11"/>
      <color indexed="55"/>
      <name val="Calibri"/>
      <family val="2"/>
    </font>
    <font>
      <sz val="11"/>
      <color indexed="53"/>
      <name val="Calibri"/>
      <family val="2"/>
    </font>
    <font>
      <b/>
      <sz val="16"/>
      <color indexed="8"/>
      <name val="Calibri"/>
      <family val="2"/>
    </font>
    <font>
      <sz val="14"/>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B050"/>
      <name val="Calibri"/>
      <family val="2"/>
    </font>
    <font>
      <sz val="11"/>
      <color theme="5" tint="-0.24997000396251678"/>
      <name val="Calibri"/>
      <family val="2"/>
    </font>
    <font>
      <b/>
      <sz val="11"/>
      <color rgb="FF00B050"/>
      <name val="Calibri"/>
      <family val="2"/>
    </font>
    <font>
      <i/>
      <sz val="11"/>
      <color rgb="FF00B050"/>
      <name val="Calibri"/>
      <family val="2"/>
    </font>
    <font>
      <i/>
      <sz val="11"/>
      <color theme="1"/>
      <name val="Calibri"/>
      <family val="2"/>
    </font>
    <font>
      <i/>
      <sz val="11"/>
      <color theme="0" tint="-0.4999699890613556"/>
      <name val="Calibri"/>
      <family val="2"/>
    </font>
    <font>
      <sz val="11"/>
      <color theme="0" tint="-0.24997000396251678"/>
      <name val="Calibri"/>
      <family val="2"/>
    </font>
    <font>
      <sz val="11"/>
      <color theme="1" tint="0.04998999834060669"/>
      <name val="Calibri"/>
      <family val="2"/>
    </font>
    <font>
      <b/>
      <sz val="11"/>
      <color theme="1" tint="0.04998999834060669"/>
      <name val="Calibri"/>
      <family val="2"/>
    </font>
    <font>
      <sz val="11"/>
      <color rgb="FFC00000"/>
      <name val="Calibri"/>
      <family val="2"/>
    </font>
    <font>
      <sz val="11"/>
      <color theme="9" tint="-0.24997000396251678"/>
      <name val="Calibri"/>
      <family val="2"/>
    </font>
    <font>
      <b/>
      <sz val="16"/>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7F7F7F"/>
      </left>
      <right>
        <color indexed="63"/>
      </right>
      <top style="thin">
        <color rgb="FF7F7F7F"/>
      </top>
      <bottom style="thin">
        <color rgb="FF7F7F7F"/>
      </bottom>
    </border>
    <border>
      <left style="thin">
        <color rgb="FF7F7F7F"/>
      </left>
      <right style="thin">
        <color rgb="FF7F7F7F"/>
      </right>
      <top>
        <color indexed="63"/>
      </top>
      <bottom style="thin">
        <color rgb="FF7F7F7F"/>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2">
    <xf numFmtId="0" fontId="0" fillId="0" borderId="0" xfId="0" applyFont="1" applyAlignment="1">
      <alignment/>
    </xf>
    <xf numFmtId="0" fontId="0" fillId="0" borderId="0" xfId="0" applyAlignment="1">
      <alignment horizontal="left"/>
    </xf>
    <xf numFmtId="178" fontId="0" fillId="0" borderId="0" xfId="0" applyNumberFormat="1" applyAlignment="1">
      <alignment horizontal="left"/>
    </xf>
    <xf numFmtId="1" fontId="0" fillId="0" borderId="0" xfId="0" applyNumberFormat="1" applyAlignment="1">
      <alignment horizontal="left"/>
    </xf>
    <xf numFmtId="2" fontId="0" fillId="0" borderId="0" xfId="0" applyNumberFormat="1" applyAlignment="1">
      <alignment horizontal="left"/>
    </xf>
    <xf numFmtId="0" fontId="0" fillId="0" borderId="0" xfId="0" applyAlignment="1">
      <alignment horizontal="center"/>
    </xf>
    <xf numFmtId="178" fontId="0" fillId="0" borderId="0" xfId="0" applyNumberFormat="1" applyAlignment="1">
      <alignment horizontal="center"/>
    </xf>
    <xf numFmtId="2" fontId="0" fillId="0" borderId="0" xfId="0" applyNumberFormat="1" applyAlignment="1">
      <alignment horizontal="center"/>
    </xf>
    <xf numFmtId="1" fontId="0" fillId="0" borderId="0" xfId="0" applyNumberFormat="1" applyAlignment="1">
      <alignment horizontal="center"/>
    </xf>
    <xf numFmtId="178" fontId="0" fillId="0" borderId="0" xfId="0" applyNumberFormat="1" applyAlignment="1">
      <alignment/>
    </xf>
    <xf numFmtId="9" fontId="0" fillId="0" borderId="0" xfId="0" applyNumberFormat="1" applyAlignment="1">
      <alignment horizontal="left"/>
    </xf>
    <xf numFmtId="0" fontId="46" fillId="0" borderId="0" xfId="0" applyFont="1" applyAlignment="1">
      <alignment/>
    </xf>
    <xf numFmtId="178" fontId="0" fillId="0" borderId="0" xfId="0" applyNumberFormat="1" applyAlignment="1" applyProtection="1">
      <alignment horizontal="left"/>
      <protection locked="0"/>
    </xf>
    <xf numFmtId="2" fontId="0" fillId="0" borderId="0" xfId="0" applyNumberFormat="1" applyAlignment="1" applyProtection="1">
      <alignment horizontal="left"/>
      <protection/>
    </xf>
    <xf numFmtId="0" fontId="0" fillId="0" borderId="0" xfId="0" applyAlignment="1" applyProtection="1">
      <alignment/>
      <protection locked="0"/>
    </xf>
    <xf numFmtId="0" fontId="31" fillId="20" borderId="1" xfId="33" applyBorder="1" applyAlignment="1" applyProtection="1">
      <alignment horizontal="left"/>
      <protection locked="0"/>
    </xf>
    <xf numFmtId="0" fontId="31" fillId="20" borderId="1" xfId="33" applyNumberFormat="1" applyBorder="1" applyAlignment="1" applyProtection="1">
      <alignment horizontal="left"/>
      <protection locked="0"/>
    </xf>
    <xf numFmtId="178" fontId="48" fillId="0" borderId="0" xfId="0" applyNumberFormat="1" applyFont="1" applyAlignment="1">
      <alignment horizontal="left"/>
    </xf>
    <xf numFmtId="0" fontId="49" fillId="0" borderId="0" xfId="0" applyFont="1" applyAlignment="1">
      <alignment/>
    </xf>
    <xf numFmtId="178" fontId="49" fillId="0" borderId="0" xfId="0" applyNumberFormat="1" applyFont="1" applyAlignment="1">
      <alignment horizontal="left"/>
    </xf>
    <xf numFmtId="178" fontId="50" fillId="0" borderId="0" xfId="0" applyNumberFormat="1" applyFont="1" applyAlignment="1">
      <alignment horizontal="left"/>
    </xf>
    <xf numFmtId="0" fontId="31" fillId="20" borderId="0" xfId="33" applyAlignment="1">
      <alignment horizontal="left"/>
    </xf>
    <xf numFmtId="178" fontId="51" fillId="0" borderId="0" xfId="0" applyNumberFormat="1" applyFont="1" applyAlignment="1">
      <alignment horizontal="left"/>
    </xf>
    <xf numFmtId="0" fontId="52" fillId="0" borderId="0" xfId="0" applyFont="1" applyAlignment="1">
      <alignment horizontal="left"/>
    </xf>
    <xf numFmtId="0" fontId="31" fillId="25" borderId="0" xfId="38" applyAlignment="1">
      <alignment/>
    </xf>
    <xf numFmtId="0" fontId="53" fillId="0" borderId="0" xfId="0" applyFont="1" applyAlignment="1">
      <alignment/>
    </xf>
    <xf numFmtId="178" fontId="54" fillId="0" borderId="0" xfId="0" applyNumberFormat="1" applyFont="1" applyAlignment="1">
      <alignment horizontal="left"/>
    </xf>
    <xf numFmtId="0" fontId="54" fillId="0" borderId="0" xfId="0" applyFont="1" applyAlignment="1">
      <alignment/>
    </xf>
    <xf numFmtId="4" fontId="50" fillId="0" borderId="0" xfId="0" applyNumberFormat="1" applyFont="1" applyAlignment="1">
      <alignment horizontal="left"/>
    </xf>
    <xf numFmtId="178" fontId="55" fillId="0" borderId="0" xfId="0" applyNumberFormat="1" applyFont="1" applyAlignment="1">
      <alignment horizontal="left"/>
    </xf>
    <xf numFmtId="0" fontId="56" fillId="0" borderId="0" xfId="0" applyFont="1" applyAlignment="1">
      <alignment/>
    </xf>
    <xf numFmtId="0" fontId="56" fillId="0" borderId="0" xfId="0" applyFont="1" applyAlignment="1" applyProtection="1">
      <alignment/>
      <protection locked="0"/>
    </xf>
    <xf numFmtId="178" fontId="57" fillId="0" borderId="0" xfId="0" applyNumberFormat="1" applyFont="1" applyAlignment="1">
      <alignment horizontal="left"/>
    </xf>
    <xf numFmtId="178" fontId="31" fillId="20" borderId="10" xfId="33" applyNumberFormat="1" applyBorder="1" applyAlignment="1" applyProtection="1">
      <alignment horizontal="left"/>
      <protection locked="0"/>
    </xf>
    <xf numFmtId="178" fontId="31" fillId="20" borderId="11" xfId="33" applyNumberFormat="1" applyBorder="1" applyAlignment="1" applyProtection="1">
      <alignment horizontal="left"/>
      <protection locked="0"/>
    </xf>
    <xf numFmtId="0" fontId="58" fillId="33" borderId="12" xfId="55" applyFont="1" applyFill="1" applyBorder="1" applyAlignment="1">
      <alignment horizontal="left"/>
    </xf>
    <xf numFmtId="0" fontId="55" fillId="0" borderId="0" xfId="0" applyFont="1" applyAlignment="1">
      <alignment/>
    </xf>
    <xf numFmtId="2" fontId="50" fillId="0" borderId="0" xfId="0" applyNumberFormat="1" applyFont="1" applyAlignment="1">
      <alignment horizontal="left"/>
    </xf>
    <xf numFmtId="0" fontId="48" fillId="0" borderId="0" xfId="0" applyFont="1" applyAlignment="1">
      <alignment horizontal="left"/>
    </xf>
    <xf numFmtId="0" fontId="46" fillId="33" borderId="1" xfId="33" applyFont="1" applyFill="1" applyBorder="1" applyAlignment="1">
      <alignment/>
    </xf>
    <xf numFmtId="0" fontId="31" fillId="33" borderId="0" xfId="38" applyFill="1" applyAlignment="1">
      <alignment/>
    </xf>
    <xf numFmtId="179" fontId="55" fillId="0" borderId="0" xfId="0" applyNumberFormat="1" applyFont="1" applyAlignment="1">
      <alignment horizontal="left"/>
    </xf>
    <xf numFmtId="0" fontId="0" fillId="0" borderId="0" xfId="0" applyAlignment="1">
      <alignment horizontal="right"/>
    </xf>
    <xf numFmtId="0" fontId="46" fillId="34" borderId="12" xfId="55" applyFont="1" applyFill="1" applyBorder="1" applyAlignment="1">
      <alignment horizontal="left"/>
    </xf>
    <xf numFmtId="0" fontId="0" fillId="34" borderId="12" xfId="55" applyFont="1" applyFill="1" applyBorder="1" applyAlignment="1">
      <alignment horizontal="left"/>
    </xf>
    <xf numFmtId="167" fontId="47" fillId="0" borderId="0" xfId="0" applyNumberFormat="1" applyFont="1" applyAlignment="1">
      <alignment horizontal="left"/>
    </xf>
    <xf numFmtId="178" fontId="47" fillId="0" borderId="0" xfId="0" applyNumberFormat="1" applyFont="1" applyAlignment="1">
      <alignment horizontal="left"/>
    </xf>
    <xf numFmtId="0" fontId="0" fillId="0" borderId="0" xfId="0" applyFont="1" applyAlignment="1">
      <alignment/>
    </xf>
    <xf numFmtId="0" fontId="59" fillId="35" borderId="0" xfId="0" applyFont="1" applyFill="1" applyAlignment="1">
      <alignment/>
    </xf>
    <xf numFmtId="2" fontId="59" fillId="35" borderId="0" xfId="0" applyNumberFormat="1" applyFont="1" applyFill="1" applyAlignment="1">
      <alignment horizontal="right"/>
    </xf>
    <xf numFmtId="178" fontId="59" fillId="35" borderId="0" xfId="0" applyNumberFormat="1" applyFont="1" applyFill="1" applyAlignment="1">
      <alignment horizontal="left"/>
    </xf>
    <xf numFmtId="0" fontId="0" fillId="34" borderId="12" xfId="55" applyFont="1" applyFill="1" applyBorder="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8"/>
  <sheetViews>
    <sheetView tabSelected="1" zoomScalePageLayoutView="0" workbookViewId="0" topLeftCell="B1">
      <selection activeCell="F14" sqref="F14"/>
    </sheetView>
  </sheetViews>
  <sheetFormatPr defaultColWidth="9.140625" defaultRowHeight="15"/>
  <cols>
    <col min="1" max="1" width="42.00390625" style="0" customWidth="1"/>
    <col min="2" max="2" width="17.140625" style="0" customWidth="1"/>
    <col min="3" max="3" width="20.28125" style="0" customWidth="1"/>
    <col min="4" max="4" width="18.421875" style="0" customWidth="1"/>
    <col min="5" max="5" width="21.00390625" style="0" customWidth="1"/>
    <col min="6" max="6" width="18.421875" style="0" customWidth="1"/>
    <col min="7" max="7" width="14.28125" style="1" customWidth="1"/>
    <col min="8" max="8" width="13.57421875" style="1" customWidth="1"/>
    <col min="9" max="9" width="20.7109375" style="0" customWidth="1"/>
    <col min="10" max="10" width="15.8515625" style="0" customWidth="1"/>
    <col min="11" max="11" width="17.00390625" style="0" customWidth="1"/>
    <col min="12" max="12" width="20.7109375" style="0" customWidth="1"/>
    <col min="13" max="13" width="22.421875" style="0" customWidth="1"/>
    <col min="14" max="14" width="23.140625" style="0" customWidth="1"/>
  </cols>
  <sheetData>
    <row r="1" spans="1:8" ht="15">
      <c r="A1" s="25" t="s">
        <v>2</v>
      </c>
      <c r="B1" s="25"/>
      <c r="C1" s="25"/>
      <c r="D1" s="25"/>
      <c r="F1" s="9"/>
      <c r="G1"/>
      <c r="H1" s="9"/>
    </row>
    <row r="2" spans="6:8" ht="15">
      <c r="F2" s="9"/>
      <c r="G2"/>
      <c r="H2" s="9"/>
    </row>
    <row r="3" spans="1:8" ht="15">
      <c r="A3" s="39" t="s">
        <v>14</v>
      </c>
      <c r="B3" s="39"/>
      <c r="C3" s="2"/>
      <c r="F3" s="9"/>
      <c r="H3" s="5"/>
    </row>
    <row r="4" spans="1:8" ht="15">
      <c r="A4" s="11"/>
      <c r="D4" s="5"/>
      <c r="E4" s="5"/>
      <c r="G4" s="5"/>
      <c r="H4" s="5"/>
    </row>
    <row r="5" spans="1:9" ht="15">
      <c r="A5" t="s">
        <v>18</v>
      </c>
      <c r="B5" s="33">
        <v>3500</v>
      </c>
      <c r="C5" s="43" t="s">
        <v>11</v>
      </c>
      <c r="D5" s="44" t="s">
        <v>0</v>
      </c>
      <c r="E5" s="44"/>
      <c r="F5" s="51" t="s">
        <v>24</v>
      </c>
      <c r="G5" s="44" t="s">
        <v>12</v>
      </c>
      <c r="H5" s="44" t="s">
        <v>1</v>
      </c>
      <c r="I5" s="44" t="s">
        <v>8</v>
      </c>
    </row>
    <row r="6" spans="1:9" ht="15">
      <c r="A6" t="s">
        <v>4</v>
      </c>
      <c r="B6" s="15">
        <v>48</v>
      </c>
      <c r="C6" s="12">
        <v>495</v>
      </c>
      <c r="D6" s="34">
        <v>395</v>
      </c>
      <c r="E6" s="2"/>
      <c r="F6" s="2">
        <f>SUM(D6-B8)</f>
        <v>395</v>
      </c>
      <c r="G6" s="21">
        <v>0.5</v>
      </c>
      <c r="H6" s="13">
        <f>SUM(G6*4.3)</f>
        <v>2.15</v>
      </c>
      <c r="I6" s="41">
        <f>SUM(H6*F6)</f>
        <v>849.25</v>
      </c>
    </row>
    <row r="7" spans="1:2" ht="15">
      <c r="A7" t="s">
        <v>23</v>
      </c>
      <c r="B7" s="10">
        <v>0.11</v>
      </c>
    </row>
    <row r="8" spans="2:14" ht="15">
      <c r="B8" s="2"/>
      <c r="K8" s="6"/>
      <c r="L8" s="8"/>
      <c r="M8" s="7"/>
      <c r="N8" s="2"/>
    </row>
    <row r="9" spans="1:14" ht="15">
      <c r="A9" t="s">
        <v>3</v>
      </c>
      <c r="B9" s="4">
        <f>SUM(B6/4.3)</f>
        <v>11.162790697674419</v>
      </c>
      <c r="C9" s="43" t="s">
        <v>19</v>
      </c>
      <c r="D9" s="44" t="s">
        <v>0</v>
      </c>
      <c r="E9" s="44" t="s">
        <v>13</v>
      </c>
      <c r="F9" s="44" t="s">
        <v>6</v>
      </c>
      <c r="G9" s="44" t="s">
        <v>7</v>
      </c>
      <c r="H9" s="44" t="s">
        <v>1</v>
      </c>
      <c r="I9" s="44" t="s">
        <v>9</v>
      </c>
      <c r="K9" s="6"/>
      <c r="L9" s="8"/>
      <c r="M9" s="7"/>
      <c r="N9" s="2"/>
    </row>
    <row r="10" spans="1:14" ht="15">
      <c r="A10" t="s">
        <v>5</v>
      </c>
      <c r="B10" s="16">
        <v>50</v>
      </c>
      <c r="C10" s="34">
        <v>800</v>
      </c>
      <c r="D10" s="34">
        <v>800</v>
      </c>
      <c r="E10" s="2">
        <f>SUM(C10*B7)</f>
        <v>88</v>
      </c>
      <c r="F10" s="2">
        <f>SUM(D10-E10)</f>
        <v>712</v>
      </c>
      <c r="G10" s="21">
        <v>0.5</v>
      </c>
      <c r="H10" s="4">
        <f>SUM(G10*4.3)</f>
        <v>2.15</v>
      </c>
      <c r="I10" s="41">
        <f>SUM(F10*H10)</f>
        <v>1530.8</v>
      </c>
      <c r="J10" s="6"/>
      <c r="K10" s="6"/>
      <c r="L10" s="8"/>
      <c r="M10" s="7"/>
      <c r="N10" s="2"/>
    </row>
    <row r="11" spans="6:14" ht="15">
      <c r="F11" s="1"/>
      <c r="J11" s="6"/>
      <c r="K11" s="6"/>
      <c r="L11" s="8"/>
      <c r="M11" s="7"/>
      <c r="N11" s="2"/>
    </row>
    <row r="12" spans="1:14" ht="15">
      <c r="A12" t="s">
        <v>25</v>
      </c>
      <c r="B12" s="2">
        <v>200</v>
      </c>
      <c r="D12" s="5"/>
      <c r="F12" s="47" t="s">
        <v>8</v>
      </c>
      <c r="G12" s="38"/>
      <c r="H12" s="14"/>
      <c r="I12" s="41">
        <f>SUM(I6+I2+I10)</f>
        <v>2380.05</v>
      </c>
      <c r="J12" s="2"/>
      <c r="K12" s="2"/>
      <c r="L12" s="3"/>
      <c r="M12" s="4"/>
      <c r="N12" s="1"/>
    </row>
    <row r="13" spans="1:10" ht="15">
      <c r="A13" t="s">
        <v>26</v>
      </c>
      <c r="B13" s="2">
        <f>SUM(B12*B10)</f>
        <v>10000</v>
      </c>
      <c r="G13"/>
      <c r="H13"/>
      <c r="I13" s="35"/>
      <c r="J13" s="6"/>
    </row>
    <row r="14" spans="3:10" ht="15">
      <c r="C14" s="26"/>
      <c r="E14" s="26"/>
      <c r="F14" s="11" t="s">
        <v>20</v>
      </c>
      <c r="G14" s="18"/>
      <c r="H14" s="31"/>
      <c r="I14" s="19"/>
      <c r="J14" s="6"/>
    </row>
    <row r="15" spans="6:9" ht="15">
      <c r="F15" s="36" t="s">
        <v>15</v>
      </c>
      <c r="G15" s="30"/>
      <c r="H15"/>
      <c r="I15" s="41">
        <f>SUM(I12*B9)</f>
        <v>26568.000000000004</v>
      </c>
    </row>
    <row r="16" spans="1:10" ht="15">
      <c r="A16" s="27" t="s">
        <v>27</v>
      </c>
      <c r="B16" s="26">
        <v>25</v>
      </c>
      <c r="F16" s="36" t="s">
        <v>16</v>
      </c>
      <c r="G16"/>
      <c r="I16" s="29">
        <f>SUM(B13)</f>
        <v>10000</v>
      </c>
      <c r="J16" s="2"/>
    </row>
    <row r="17" spans="1:9" ht="15">
      <c r="A17" s="27"/>
      <c r="B17" s="40"/>
      <c r="F17" s="46" t="s">
        <v>17</v>
      </c>
      <c r="G17" s="17"/>
      <c r="H17" s="42" t="s">
        <v>21</v>
      </c>
      <c r="I17" s="45">
        <f>SUM(B5)</f>
        <v>3500</v>
      </c>
    </row>
    <row r="18" spans="1:9" ht="21">
      <c r="A18" s="24" t="s">
        <v>10</v>
      </c>
      <c r="B18" s="24"/>
      <c r="C18" s="24"/>
      <c r="G18" s="48" t="s">
        <v>22</v>
      </c>
      <c r="H18" s="49"/>
      <c r="I18" s="50">
        <f>SUM(I15+I16-I17)</f>
        <v>33068</v>
      </c>
    </row>
    <row r="19" spans="2:9" ht="15">
      <c r="B19" s="12"/>
      <c r="F19" s="36"/>
      <c r="G19" s="30"/>
      <c r="H19"/>
      <c r="I19" s="29"/>
    </row>
    <row r="20" spans="6:9" ht="15">
      <c r="F20" s="36"/>
      <c r="G20"/>
      <c r="I20" s="29"/>
    </row>
    <row r="21" spans="1:9" ht="15">
      <c r="A21" s="27"/>
      <c r="B21" s="26"/>
      <c r="F21" s="32"/>
      <c r="G21" s="17"/>
      <c r="H21" s="37"/>
      <c r="I21" s="32"/>
    </row>
    <row r="22" spans="7:9" ht="15">
      <c r="G22"/>
      <c r="H22" s="19"/>
      <c r="I22" s="17"/>
    </row>
    <row r="23" spans="6:8" ht="15">
      <c r="F23" s="11"/>
      <c r="G23" s="19"/>
      <c r="H23" s="28"/>
    </row>
    <row r="24" spans="6:9" ht="15">
      <c r="F24" s="36"/>
      <c r="G24" s="20"/>
      <c r="I24" s="2"/>
    </row>
    <row r="25" spans="6:9" ht="15">
      <c r="F25" s="36"/>
      <c r="H25" s="23"/>
      <c r="I25" s="2"/>
    </row>
    <row r="26" spans="4:8" ht="15">
      <c r="D26" s="36"/>
      <c r="E26" s="22"/>
      <c r="F26" s="1"/>
      <c r="G26" s="2"/>
      <c r="H26"/>
    </row>
    <row r="27" spans="6:9" ht="15">
      <c r="F27" s="32"/>
      <c r="G27" s="17"/>
      <c r="H27" s="37"/>
      <c r="I27" s="32"/>
    </row>
    <row r="28" ht="15">
      <c r="I28" s="17"/>
    </row>
  </sheetData>
  <sheetProtection/>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dc:creator>
  <cp:keywords/>
  <dc:description/>
  <cp:lastModifiedBy>HP Inc.</cp:lastModifiedBy>
  <dcterms:created xsi:type="dcterms:W3CDTF">2009-08-23T14:58:36Z</dcterms:created>
  <dcterms:modified xsi:type="dcterms:W3CDTF">2018-12-08T11:46:40Z</dcterms:modified>
  <cp:category/>
  <cp:version/>
  <cp:contentType/>
  <cp:contentStatus/>
</cp:coreProperties>
</file>